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glab\Desktop\GMJ-sync\NAAC\Submission-R1\"/>
    </mc:Choice>
  </mc:AlternateContent>
  <bookViews>
    <workbookView xWindow="0" yWindow="0" windowWidth="20490" windowHeight="7650"/>
  </bookViews>
  <sheets>
    <sheet name="4.1.2" sheetId="1" r:id="rId1"/>
  </sheets>
  <calcPr calcId="162913"/>
</workbook>
</file>

<file path=xl/calcChain.xml><?xml version="1.0" encoding="utf-8"?>
<calcChain xmlns="http://schemas.openxmlformats.org/spreadsheetml/2006/main">
  <c r="C79" i="1" l="1"/>
  <c r="C78" i="1"/>
  <c r="C77" i="1"/>
  <c r="C76" i="1"/>
  <c r="C74" i="1"/>
  <c r="C60" i="1"/>
  <c r="C59" i="1"/>
  <c r="C43" i="1"/>
  <c r="C42" i="1"/>
  <c r="C32" i="1"/>
  <c r="C31" i="1"/>
  <c r="C30" i="1"/>
  <c r="C29" i="1"/>
  <c r="C27" i="1"/>
  <c r="C26" i="1"/>
  <c r="C24" i="1"/>
  <c r="C23" i="1"/>
  <c r="C15" i="1"/>
  <c r="C14" i="1"/>
  <c r="C13" i="1"/>
  <c r="C12" i="1"/>
  <c r="C9" i="1"/>
  <c r="C7" i="1"/>
  <c r="C6" i="1"/>
  <c r="C4" i="1"/>
  <c r="C87" i="1" l="1"/>
  <c r="C70" i="1"/>
  <c r="C53" i="1"/>
  <c r="C35" i="1"/>
  <c r="C17" i="1"/>
</calcChain>
</file>

<file path=xl/sharedStrings.xml><?xml version="1.0" encoding="utf-8"?>
<sst xmlns="http://schemas.openxmlformats.org/spreadsheetml/2006/main" count="156" uniqueCount="25">
  <si>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</si>
  <si>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</si>
  <si>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</si>
  <si>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</si>
  <si>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</si>
  <si>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Capital Expenditure</t>
  </si>
  <si>
    <t>Year 1  (2022-23)</t>
  </si>
  <si>
    <t>Year 2 (2021-22)</t>
  </si>
  <si>
    <t>Year 3(2020-21)</t>
  </si>
  <si>
    <t>Year 4 (2019-20)</t>
  </si>
  <si>
    <t>Building</t>
  </si>
  <si>
    <t>Machinery &amp; Equipments</t>
  </si>
  <si>
    <t>Computer &amp; Accessories</t>
  </si>
  <si>
    <t>Airconditioners</t>
  </si>
  <si>
    <t>Furniture &amp; Fittings</t>
  </si>
  <si>
    <t xml:space="preserve"> Equipments (MODROBS)</t>
  </si>
  <si>
    <t>Building (Grant- in- Aid)</t>
  </si>
  <si>
    <t>Machinery &amp; Equipments (Grant- in- Aid)</t>
  </si>
  <si>
    <t>Computer &amp; Accessories (Grant- in- Aid)</t>
  </si>
  <si>
    <t>Airconditioners (Grant- in- Aid)</t>
  </si>
  <si>
    <t>Furniture &amp; Fittings (Grant- in- Aid)</t>
  </si>
  <si>
    <t>Building - Work in Progress (Grant- in- Aid)</t>
  </si>
  <si>
    <t xml:space="preserve"> Building - Work in Progress</t>
  </si>
  <si>
    <t xml:space="preserve">Total </t>
  </si>
  <si>
    <t>Year 5 ( 2018-19)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</si>
</sst>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center" wrapText="1"/>
    </xf>
    <xf numFmtId="4" fontId="0" fillId="0" borderId="2" xfId="0" applyNumberFormat="1" applyBorder="1"/>
    <xf numFmtId="4" fontId="1" fillId="0" borderId="2" xfId="0" applyNumberFormat="1" applyFont="1" applyBorder="1"/>
    <xf numFmtId="4" fontId="2" fillId="0" borderId="2" xfId="0" applyNumberFormat="1" applyFont="1" applyBorder="1"/>
    <xf numFmtId="0" fontId="2" fillId="0" borderId="2" xfId="0" applyFont="1" applyBorder="1"/>
    <xf numFmtId="0" fontId="3" fillId="0" borderId="2" xfId="0" applyFont="1" applyBorder="1"/>
    <xf numFmtId="0" fontId="0" fillId="2" borderId="2" xfId="0" applyFill="1" applyBorder="1" applyAlignment="1">
      <alignment horizontal="center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H88"/>
  <sheetViews>
    <sheetView tabSelected="1" topLeftCell="A28" zoomScale="106" zoomScaleNormal="106" workbookViewId="0">
      <selection activeCell="A45" sqref="A45:XFD45"/>
    </sheetView>
  </sheetViews>
  <sheetFormatPr defaultColWidth="36.28515625" defaultRowHeight="15" x14ac:dyDescent="0.25"/>
  <cols>
    <col min="1" max="1" width="24" customWidth="1"/>
    <col min="2" max="2" width="41.42578125" bestFit="1" customWidth="1"/>
    <col min="3" max="3" width="48.7109375" customWidth="1"/>
    <col min="4" max="4" width="17.140625" customWidth="1"/>
    <col min="5" max="5" width="16.85546875" customWidth="1"/>
    <col min="6" max="6" width="16.7109375" customWidth="1"/>
    <col min="7" max="7" width="16.42578125" customWidth="1"/>
    <col min="8" max="8" width="19" customWidth="1"/>
  </cols>
  <sheetData>
    <row r="1" spans="1:8" ht="33.75" customHeight="1" x14ac:dyDescent="0.25">
      <c r="A1" s="13" t="s">
        <v>0</v>
      </c>
      <c r="B1" s="13"/>
      <c r="C1" s="13"/>
      <c r="D1" s="1"/>
      <c r="E1" s="1"/>
      <c r="F1" s="1"/>
      <c r="G1" s="1"/>
      <c r="H1" s="1"/>
    </row>
    <row r="2" spans="1:8" ht="15.75" customHeight="1" x14ac:dyDescent="0.25">
      <c r="A2" s="12" t="s">
        <v>6</v>
      </c>
      <c r="B2" s="12"/>
      <c r="C2" s="12"/>
      <c r="D2" s="2"/>
      <c r="E2" s="2"/>
      <c r="F2" s="2"/>
      <c r="G2" s="2"/>
      <c r="H2" s="2"/>
    </row>
    <row r="3" spans="1:8" ht="60" customHeight="1" x14ac:dyDescent="0.25">
      <c r="A3" s="3" t="s">
        <v>1</v>
      </c>
      <c r="B3" s="3" t="s">
        <v>2</v>
      </c>
      <c r="C3" s="3" t="s">
        <v>3</v>
      </c>
    </row>
    <row r="4" spans="1:8" x14ac:dyDescent="0.25">
      <c r="A4" s="4" t="s">
        <v>5</v>
      </c>
      <c r="B4" s="4" t="s">
        <v>10</v>
      </c>
      <c r="C4" s="8">
        <f>729545+297070</f>
        <v>1026615</v>
      </c>
    </row>
    <row r="5" spans="1:8" x14ac:dyDescent="0.25">
      <c r="A5" s="4" t="s">
        <v>5</v>
      </c>
      <c r="B5" s="4" t="s">
        <v>22</v>
      </c>
      <c r="C5" s="8">
        <v>4451751</v>
      </c>
    </row>
    <row r="6" spans="1:8" x14ac:dyDescent="0.25">
      <c r="A6" s="4" t="s">
        <v>5</v>
      </c>
      <c r="B6" s="4" t="s">
        <v>11</v>
      </c>
      <c r="C6" s="8">
        <f>637908+461194</f>
        <v>1099102</v>
      </c>
    </row>
    <row r="7" spans="1:8" x14ac:dyDescent="0.25">
      <c r="A7" s="4" t="s">
        <v>5</v>
      </c>
      <c r="B7" s="4" t="s">
        <v>12</v>
      </c>
      <c r="C7" s="8">
        <f>426535+45092</f>
        <v>471627</v>
      </c>
    </row>
    <row r="8" spans="1:8" x14ac:dyDescent="0.25">
      <c r="A8" s="4" t="s">
        <v>5</v>
      </c>
      <c r="B8" s="4" t="s">
        <v>13</v>
      </c>
      <c r="C8" s="8">
        <v>0</v>
      </c>
    </row>
    <row r="9" spans="1:8" x14ac:dyDescent="0.25">
      <c r="A9" s="4" t="s">
        <v>5</v>
      </c>
      <c r="B9" s="4" t="s">
        <v>14</v>
      </c>
      <c r="C9" s="8">
        <f>456695</f>
        <v>456695</v>
      </c>
    </row>
    <row r="10" spans="1:8" x14ac:dyDescent="0.25">
      <c r="A10" s="4" t="s">
        <v>5</v>
      </c>
      <c r="B10" s="4" t="s">
        <v>15</v>
      </c>
      <c r="C10" s="8">
        <v>248668</v>
      </c>
    </row>
    <row r="11" spans="1:8" x14ac:dyDescent="0.25">
      <c r="A11" s="4" t="s">
        <v>5</v>
      </c>
      <c r="B11" s="4" t="s">
        <v>16</v>
      </c>
      <c r="C11" s="8">
        <v>0</v>
      </c>
    </row>
    <row r="12" spans="1:8" x14ac:dyDescent="0.25">
      <c r="A12" s="4" t="s">
        <v>5</v>
      </c>
      <c r="B12" s="4" t="s">
        <v>17</v>
      </c>
      <c r="C12" s="8">
        <f>4813573</f>
        <v>4813573</v>
      </c>
    </row>
    <row r="13" spans="1:8" x14ac:dyDescent="0.25">
      <c r="A13" s="4" t="s">
        <v>5</v>
      </c>
      <c r="B13" s="4" t="s">
        <v>18</v>
      </c>
      <c r="C13" s="8">
        <f>6173551+2078893</f>
        <v>8252444</v>
      </c>
    </row>
    <row r="14" spans="1:8" x14ac:dyDescent="0.25">
      <c r="A14" s="4" t="s">
        <v>5</v>
      </c>
      <c r="B14" s="4" t="s">
        <v>19</v>
      </c>
      <c r="C14" s="8">
        <f>38489+214445</f>
        <v>252934</v>
      </c>
    </row>
    <row r="15" spans="1:8" x14ac:dyDescent="0.25">
      <c r="A15" s="4" t="s">
        <v>5</v>
      </c>
      <c r="B15" s="4" t="s">
        <v>20</v>
      </c>
      <c r="C15" s="8">
        <f>427083</f>
        <v>427083</v>
      </c>
    </row>
    <row r="16" spans="1:8" x14ac:dyDescent="0.25">
      <c r="A16" s="4" t="s">
        <v>5</v>
      </c>
      <c r="B16" s="4" t="s">
        <v>21</v>
      </c>
      <c r="C16" s="8">
        <v>8306731</v>
      </c>
    </row>
    <row r="17" spans="1:3" x14ac:dyDescent="0.25">
      <c r="A17" s="14" t="s">
        <v>23</v>
      </c>
      <c r="B17" s="14"/>
      <c r="C17" s="9">
        <f>SUM(C4:C16)</f>
        <v>29807223</v>
      </c>
    </row>
    <row r="18" spans="1:3" x14ac:dyDescent="0.25">
      <c r="A18" s="6"/>
      <c r="B18" s="6"/>
      <c r="C18" s="7"/>
    </row>
    <row r="19" spans="1:3" x14ac:dyDescent="0.25">
      <c r="A19" s="12" t="s">
        <v>7</v>
      </c>
      <c r="B19" s="12"/>
      <c r="C19" s="12"/>
    </row>
    <row r="20" spans="1:3" ht="45" x14ac:dyDescent="0.25">
      <c r="A20" s="3" t="s">
        <v>1</v>
      </c>
      <c r="B20" s="3" t="s">
        <v>2</v>
      </c>
      <c r="C20" s="3" t="s">
        <v>3</v>
      </c>
    </row>
    <row r="21" spans="1:3" x14ac:dyDescent="0.25">
      <c r="A21" s="4" t="s">
        <v>5</v>
      </c>
      <c r="B21" s="4" t="s">
        <v>10</v>
      </c>
      <c r="C21" s="8">
        <v>0</v>
      </c>
    </row>
    <row r="22" spans="1:3" x14ac:dyDescent="0.25">
      <c r="A22" s="4" t="s">
        <v>5</v>
      </c>
      <c r="B22" s="4" t="s">
        <v>22</v>
      </c>
      <c r="C22" s="8">
        <v>8956798</v>
      </c>
    </row>
    <row r="23" spans="1:3" x14ac:dyDescent="0.25">
      <c r="A23" s="4" t="s">
        <v>5</v>
      </c>
      <c r="B23" s="4" t="s">
        <v>11</v>
      </c>
      <c r="C23" s="8">
        <f>32250+578384</f>
        <v>610634</v>
      </c>
    </row>
    <row r="24" spans="1:3" x14ac:dyDescent="0.25">
      <c r="A24" s="4" t="s">
        <v>5</v>
      </c>
      <c r="B24" s="4" t="s">
        <v>12</v>
      </c>
      <c r="C24" s="8">
        <f>530555</f>
        <v>530555</v>
      </c>
    </row>
    <row r="25" spans="1:3" x14ac:dyDescent="0.25">
      <c r="A25" s="4" t="s">
        <v>5</v>
      </c>
      <c r="B25" s="4" t="s">
        <v>13</v>
      </c>
      <c r="C25" s="8">
        <v>0</v>
      </c>
    </row>
    <row r="26" spans="1:3" x14ac:dyDescent="0.25">
      <c r="A26" s="4" t="s">
        <v>5</v>
      </c>
      <c r="B26" s="4" t="s">
        <v>14</v>
      </c>
      <c r="C26" s="8">
        <f>8543+345702</f>
        <v>354245</v>
      </c>
    </row>
    <row r="27" spans="1:3" x14ac:dyDescent="0.25">
      <c r="A27" s="4" t="s">
        <v>5</v>
      </c>
      <c r="B27" s="4" t="s">
        <v>15</v>
      </c>
      <c r="C27" s="8">
        <f>1523185</f>
        <v>1523185</v>
      </c>
    </row>
    <row r="28" spans="1:3" x14ac:dyDescent="0.25">
      <c r="A28" s="4" t="s">
        <v>5</v>
      </c>
      <c r="B28" s="4" t="s">
        <v>16</v>
      </c>
      <c r="C28" s="8">
        <v>0</v>
      </c>
    </row>
    <row r="29" spans="1:3" x14ac:dyDescent="0.25">
      <c r="A29" s="4" t="s">
        <v>5</v>
      </c>
      <c r="B29" s="4" t="s">
        <v>17</v>
      </c>
      <c r="C29" s="8">
        <f>9204430</f>
        <v>9204430</v>
      </c>
    </row>
    <row r="30" spans="1:3" x14ac:dyDescent="0.25">
      <c r="A30" s="4" t="s">
        <v>5</v>
      </c>
      <c r="B30" s="4" t="s">
        <v>18</v>
      </c>
      <c r="C30" s="8">
        <f>6238644+6279496</f>
        <v>12518140</v>
      </c>
    </row>
    <row r="31" spans="1:3" x14ac:dyDescent="0.25">
      <c r="A31" s="4" t="s">
        <v>5</v>
      </c>
      <c r="B31" s="4" t="s">
        <v>19</v>
      </c>
      <c r="C31" s="8">
        <f>217000</f>
        <v>217000</v>
      </c>
    </row>
    <row r="32" spans="1:3" x14ac:dyDescent="0.25">
      <c r="A32" s="4" t="s">
        <v>5</v>
      </c>
      <c r="B32" s="4" t="s">
        <v>20</v>
      </c>
      <c r="C32" s="8">
        <f>460684</f>
        <v>460684</v>
      </c>
    </row>
    <row r="33" spans="1:3" x14ac:dyDescent="0.25">
      <c r="A33" s="4" t="s">
        <v>5</v>
      </c>
      <c r="B33" s="4" t="s">
        <v>21</v>
      </c>
      <c r="C33" s="8">
        <v>2822444</v>
      </c>
    </row>
    <row r="34" spans="1:3" x14ac:dyDescent="0.25">
      <c r="A34" s="5"/>
      <c r="B34" s="5"/>
      <c r="C34" s="5"/>
    </row>
    <row r="35" spans="1:3" x14ac:dyDescent="0.25">
      <c r="A35" s="5"/>
      <c r="B35" s="10" t="s">
        <v>4</v>
      </c>
      <c r="C35" s="10">
        <f>SUM(C21:C33)</f>
        <v>37198115</v>
      </c>
    </row>
    <row r="36" spans="1:3" x14ac:dyDescent="0.25">
      <c r="A36" s="15"/>
      <c r="B36" s="15"/>
      <c r="C36" s="5"/>
    </row>
    <row r="37" spans="1:3" x14ac:dyDescent="0.25">
      <c r="A37" s="5"/>
      <c r="B37" s="5"/>
      <c r="C37" s="5"/>
    </row>
    <row r="38" spans="1:3" x14ac:dyDescent="0.25">
      <c r="A38" s="12" t="s">
        <v>8</v>
      </c>
      <c r="B38" s="12"/>
      <c r="C38" s="12"/>
    </row>
    <row r="39" spans="1:3" ht="45" x14ac:dyDescent="0.25">
      <c r="A39" s="3" t="s">
        <v>1</v>
      </c>
      <c r="B39" s="3" t="s">
        <v>2</v>
      </c>
      <c r="C39" s="3" t="s">
        <v>3</v>
      </c>
    </row>
    <row r="40" spans="1:3" x14ac:dyDescent="0.25">
      <c r="A40" s="4" t="s">
        <v>5</v>
      </c>
      <c r="B40" s="4" t="s">
        <v>10</v>
      </c>
      <c r="C40" s="8">
        <v>0</v>
      </c>
    </row>
    <row r="41" spans="1:3" x14ac:dyDescent="0.25">
      <c r="A41" s="4" t="s">
        <v>5</v>
      </c>
      <c r="B41" s="4" t="s">
        <v>22</v>
      </c>
      <c r="C41" s="8">
        <v>15998503</v>
      </c>
    </row>
    <row r="42" spans="1:3" x14ac:dyDescent="0.25">
      <c r="A42" s="4" t="s">
        <v>5</v>
      </c>
      <c r="B42" s="4" t="s">
        <v>11</v>
      </c>
      <c r="C42" s="8">
        <f>74075+90900</f>
        <v>164975</v>
      </c>
    </row>
    <row r="43" spans="1:3" x14ac:dyDescent="0.25">
      <c r="A43" s="4" t="s">
        <v>5</v>
      </c>
      <c r="B43" s="4" t="s">
        <v>12</v>
      </c>
      <c r="C43" s="8">
        <f>464470</f>
        <v>464470</v>
      </c>
    </row>
    <row r="44" spans="1:3" x14ac:dyDescent="0.25">
      <c r="A44" s="4" t="s">
        <v>5</v>
      </c>
      <c r="B44" s="4" t="s">
        <v>13</v>
      </c>
      <c r="C44" s="8">
        <v>34266</v>
      </c>
    </row>
    <row r="45" spans="1:3" x14ac:dyDescent="0.25">
      <c r="A45" s="4" t="s">
        <v>5</v>
      </c>
      <c r="B45" s="4" t="s">
        <v>14</v>
      </c>
      <c r="C45" s="8">
        <v>40282</v>
      </c>
    </row>
    <row r="46" spans="1:3" x14ac:dyDescent="0.25">
      <c r="A46" s="4" t="s">
        <v>5</v>
      </c>
      <c r="B46" s="4" t="s">
        <v>15</v>
      </c>
      <c r="C46" s="8">
        <v>0</v>
      </c>
    </row>
    <row r="47" spans="1:3" x14ac:dyDescent="0.25">
      <c r="A47" s="4" t="s">
        <v>5</v>
      </c>
      <c r="B47" s="4" t="s">
        <v>16</v>
      </c>
      <c r="C47" s="8">
        <v>0</v>
      </c>
    </row>
    <row r="48" spans="1:3" x14ac:dyDescent="0.25">
      <c r="A48" s="4" t="s">
        <v>5</v>
      </c>
      <c r="B48" s="4" t="s">
        <v>17</v>
      </c>
      <c r="C48" s="8">
        <v>0</v>
      </c>
    </row>
    <row r="49" spans="1:3" x14ac:dyDescent="0.25">
      <c r="A49" s="4" t="s">
        <v>5</v>
      </c>
      <c r="B49" s="4" t="s">
        <v>18</v>
      </c>
      <c r="C49" s="8">
        <v>0</v>
      </c>
    </row>
    <row r="50" spans="1:3" x14ac:dyDescent="0.25">
      <c r="A50" s="4" t="s">
        <v>5</v>
      </c>
      <c r="B50" s="4" t="s">
        <v>19</v>
      </c>
      <c r="C50" s="8">
        <v>0</v>
      </c>
    </row>
    <row r="51" spans="1:3" x14ac:dyDescent="0.25">
      <c r="A51" s="4" t="s">
        <v>5</v>
      </c>
      <c r="B51" s="4" t="s">
        <v>20</v>
      </c>
      <c r="C51" s="8">
        <v>0</v>
      </c>
    </row>
    <row r="52" spans="1:3" x14ac:dyDescent="0.25">
      <c r="A52" s="4" t="s">
        <v>5</v>
      </c>
      <c r="B52" s="4" t="s">
        <v>21</v>
      </c>
      <c r="C52" s="8">
        <v>0</v>
      </c>
    </row>
    <row r="53" spans="1:3" x14ac:dyDescent="0.25">
      <c r="A53" s="4"/>
      <c r="B53" s="11" t="s">
        <v>4</v>
      </c>
      <c r="C53" s="11">
        <f>SUM(C40:C52)</f>
        <v>16702496</v>
      </c>
    </row>
    <row r="54" spans="1:3" x14ac:dyDescent="0.25">
      <c r="A54" s="4"/>
      <c r="B54" s="5"/>
      <c r="C54" s="5"/>
    </row>
    <row r="55" spans="1:3" x14ac:dyDescent="0.25">
      <c r="A55" s="12" t="s">
        <v>9</v>
      </c>
      <c r="B55" s="12"/>
      <c r="C55" s="12"/>
    </row>
    <row r="56" spans="1:3" ht="45" x14ac:dyDescent="0.25">
      <c r="A56" s="3" t="s">
        <v>1</v>
      </c>
      <c r="B56" s="3" t="s">
        <v>2</v>
      </c>
      <c r="C56" s="3" t="s">
        <v>3</v>
      </c>
    </row>
    <row r="57" spans="1:3" x14ac:dyDescent="0.25">
      <c r="A57" s="4" t="s">
        <v>5</v>
      </c>
      <c r="B57" s="4" t="s">
        <v>10</v>
      </c>
      <c r="C57" s="8">
        <v>1032228</v>
      </c>
    </row>
    <row r="58" spans="1:3" x14ac:dyDescent="0.25">
      <c r="A58" s="4" t="s">
        <v>5</v>
      </c>
      <c r="B58" s="4" t="s">
        <v>22</v>
      </c>
      <c r="C58" s="8">
        <v>12243059</v>
      </c>
    </row>
    <row r="59" spans="1:3" x14ac:dyDescent="0.25">
      <c r="A59" s="4" t="s">
        <v>5</v>
      </c>
      <c r="B59" s="4" t="s">
        <v>11</v>
      </c>
      <c r="C59" s="8">
        <f>2486309+38649</f>
        <v>2524958</v>
      </c>
    </row>
    <row r="60" spans="1:3" x14ac:dyDescent="0.25">
      <c r="A60" s="4" t="s">
        <v>5</v>
      </c>
      <c r="B60" s="4" t="s">
        <v>12</v>
      </c>
      <c r="C60" s="8">
        <f>13450+438750</f>
        <v>452200</v>
      </c>
    </row>
    <row r="61" spans="1:3" x14ac:dyDescent="0.25">
      <c r="A61" s="4" t="s">
        <v>5</v>
      </c>
      <c r="B61" s="4" t="s">
        <v>13</v>
      </c>
      <c r="C61" s="8">
        <v>0</v>
      </c>
    </row>
    <row r="62" spans="1:3" x14ac:dyDescent="0.25">
      <c r="A62" s="4" t="s">
        <v>5</v>
      </c>
      <c r="B62" s="4" t="s">
        <v>14</v>
      </c>
      <c r="C62" s="8">
        <v>0</v>
      </c>
    </row>
    <row r="63" spans="1:3" x14ac:dyDescent="0.25">
      <c r="A63" s="4" t="s">
        <v>5</v>
      </c>
      <c r="B63" s="4" t="s">
        <v>15</v>
      </c>
      <c r="C63" s="8">
        <v>0</v>
      </c>
    </row>
    <row r="64" spans="1:3" x14ac:dyDescent="0.25">
      <c r="A64" s="4" t="s">
        <v>5</v>
      </c>
      <c r="B64" s="4" t="s">
        <v>16</v>
      </c>
      <c r="C64" s="8">
        <v>0</v>
      </c>
    </row>
    <row r="65" spans="1:3" x14ac:dyDescent="0.25">
      <c r="A65" s="4" t="s">
        <v>5</v>
      </c>
      <c r="B65" s="4" t="s">
        <v>17</v>
      </c>
      <c r="C65" s="8">
        <v>0</v>
      </c>
    </row>
    <row r="66" spans="1:3" x14ac:dyDescent="0.25">
      <c r="A66" s="4" t="s">
        <v>5</v>
      </c>
      <c r="B66" s="4" t="s">
        <v>18</v>
      </c>
      <c r="C66" s="8">
        <v>0</v>
      </c>
    </row>
    <row r="67" spans="1:3" x14ac:dyDescent="0.25">
      <c r="A67" s="4" t="s">
        <v>5</v>
      </c>
      <c r="B67" s="4" t="s">
        <v>19</v>
      </c>
      <c r="C67" s="8">
        <v>0</v>
      </c>
    </row>
    <row r="68" spans="1:3" x14ac:dyDescent="0.25">
      <c r="A68" s="4" t="s">
        <v>5</v>
      </c>
      <c r="B68" s="4" t="s">
        <v>20</v>
      </c>
      <c r="C68" s="8">
        <v>0</v>
      </c>
    </row>
    <row r="69" spans="1:3" x14ac:dyDescent="0.25">
      <c r="A69" s="4" t="s">
        <v>5</v>
      </c>
      <c r="B69" s="4" t="s">
        <v>21</v>
      </c>
      <c r="C69" s="8">
        <v>0</v>
      </c>
    </row>
    <row r="70" spans="1:3" x14ac:dyDescent="0.25">
      <c r="A70" s="5"/>
      <c r="B70" s="11" t="s">
        <v>4</v>
      </c>
      <c r="C70" s="11">
        <f>SUM(C57:C69)</f>
        <v>16252445</v>
      </c>
    </row>
    <row r="71" spans="1:3" x14ac:dyDescent="0.25">
      <c r="A71" s="5"/>
      <c r="B71" s="5"/>
      <c r="C71" s="5"/>
    </row>
    <row r="72" spans="1:3" x14ac:dyDescent="0.25">
      <c r="A72" s="12" t="s">
        <v>24</v>
      </c>
      <c r="B72" s="12"/>
      <c r="C72" s="12"/>
    </row>
    <row r="73" spans="1:3" ht="45" x14ac:dyDescent="0.25">
      <c r="A73" s="3" t="s">
        <v>1</v>
      </c>
      <c r="B73" s="3" t="s">
        <v>2</v>
      </c>
      <c r="C73" s="3" t="s">
        <v>3</v>
      </c>
    </row>
    <row r="74" spans="1:3" x14ac:dyDescent="0.25">
      <c r="A74" s="4" t="s">
        <v>5</v>
      </c>
      <c r="B74" s="4" t="s">
        <v>10</v>
      </c>
      <c r="C74" s="8">
        <f>1218106+2760424</f>
        <v>3978530</v>
      </c>
    </row>
    <row r="75" spans="1:3" x14ac:dyDescent="0.25">
      <c r="A75" s="4" t="s">
        <v>5</v>
      </c>
      <c r="B75" s="4" t="s">
        <v>22</v>
      </c>
      <c r="C75" s="8">
        <v>0</v>
      </c>
    </row>
    <row r="76" spans="1:3" x14ac:dyDescent="0.25">
      <c r="A76" s="4" t="s">
        <v>5</v>
      </c>
      <c r="B76" s="4" t="s">
        <v>11</v>
      </c>
      <c r="C76" s="8">
        <f>2386032+1768411</f>
        <v>4154443</v>
      </c>
    </row>
    <row r="77" spans="1:3" x14ac:dyDescent="0.25">
      <c r="A77" s="4" t="s">
        <v>5</v>
      </c>
      <c r="B77" s="4" t="s">
        <v>12</v>
      </c>
      <c r="C77" s="8">
        <f>146295+2990507</f>
        <v>3136802</v>
      </c>
    </row>
    <row r="78" spans="1:3" x14ac:dyDescent="0.25">
      <c r="A78" s="4" t="s">
        <v>5</v>
      </c>
      <c r="B78" s="4" t="s">
        <v>13</v>
      </c>
      <c r="C78" s="8">
        <f>265515+198450</f>
        <v>463965</v>
      </c>
    </row>
    <row r="79" spans="1:3" x14ac:dyDescent="0.25">
      <c r="A79" s="4" t="s">
        <v>5</v>
      </c>
      <c r="B79" s="4" t="s">
        <v>14</v>
      </c>
      <c r="C79" s="8">
        <f>144550+1021517</f>
        <v>1166067</v>
      </c>
    </row>
    <row r="80" spans="1:3" x14ac:dyDescent="0.25">
      <c r="A80" s="4" t="s">
        <v>5</v>
      </c>
      <c r="B80" s="4" t="s">
        <v>15</v>
      </c>
      <c r="C80" s="8">
        <v>0</v>
      </c>
    </row>
    <row r="81" spans="1:3" x14ac:dyDescent="0.25">
      <c r="A81" s="4" t="s">
        <v>5</v>
      </c>
      <c r="B81" s="4" t="s">
        <v>16</v>
      </c>
      <c r="C81" s="8">
        <v>0</v>
      </c>
    </row>
    <row r="82" spans="1:3" x14ac:dyDescent="0.25">
      <c r="A82" s="4" t="s">
        <v>5</v>
      </c>
      <c r="B82" s="4" t="s">
        <v>17</v>
      </c>
      <c r="C82" s="8">
        <v>0</v>
      </c>
    </row>
    <row r="83" spans="1:3" x14ac:dyDescent="0.25">
      <c r="A83" s="4" t="s">
        <v>5</v>
      </c>
      <c r="B83" s="4" t="s">
        <v>18</v>
      </c>
      <c r="C83" s="8">
        <v>0</v>
      </c>
    </row>
    <row r="84" spans="1:3" x14ac:dyDescent="0.25">
      <c r="A84" s="4" t="s">
        <v>5</v>
      </c>
      <c r="B84" s="4" t="s">
        <v>19</v>
      </c>
      <c r="C84" s="8">
        <v>0</v>
      </c>
    </row>
    <row r="85" spans="1:3" x14ac:dyDescent="0.25">
      <c r="A85" s="4" t="s">
        <v>5</v>
      </c>
      <c r="B85" s="4" t="s">
        <v>20</v>
      </c>
      <c r="C85" s="8">
        <v>0</v>
      </c>
    </row>
    <row r="86" spans="1:3" x14ac:dyDescent="0.25">
      <c r="A86" s="4" t="s">
        <v>5</v>
      </c>
      <c r="B86" s="4" t="s">
        <v>21</v>
      </c>
      <c r="C86" s="8">
        <v>0</v>
      </c>
    </row>
    <row r="87" spans="1:3" x14ac:dyDescent="0.25">
      <c r="A87" s="4"/>
      <c r="B87" s="11" t="s">
        <v>4</v>
      </c>
      <c r="C87" s="11">
        <f>SUM(C74:C86)</f>
        <v>12899807</v>
      </c>
    </row>
    <row r="88" spans="1:3" x14ac:dyDescent="0.25">
      <c r="A88" s="5"/>
      <c r="B88" s="5"/>
      <c r="C88" s="5"/>
    </row>
  </sheetData>
  <mergeCells count="8">
    <mergeCell ref="A55:C55"/>
    <mergeCell ref="A72:C72"/>
    <mergeCell ref="A38:C38"/>
    <mergeCell ref="A1:C1"/>
    <mergeCell ref="A2:C2"/>
    <mergeCell ref="A17:B17"/>
    <mergeCell ref="A19:C19"/>
    <mergeCell ref="A36:B36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Windows User</cp:lastModifiedBy>
  <dcterms:created xsi:type="dcterms:W3CDTF">2023-10-17T05:18:25Z</dcterms:created>
  <dcterms:modified xsi:type="dcterms:W3CDTF">2024-07-12T22:08:00Z</dcterms:modified>
</cp:coreProperties>
</file>